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65" windowWidth="20730" windowHeight="9915"/>
  </bookViews>
  <sheets>
    <sheet name="Лист1" sheetId="1" r:id="rId1"/>
    <sheet name="каз.язык" sheetId="2" r:id="rId2"/>
    <sheet name="Лист3" sheetId="3" r:id="rId3"/>
  </sheets>
  <definedNames>
    <definedName name="_xlnm.Print_Area" localSheetId="0">Лист1!$A$1:$Z$32</definedName>
  </definedNames>
  <calcPr calcId="124519"/>
</workbook>
</file>

<file path=xl/calcChain.xml><?xml version="1.0" encoding="utf-8"?>
<calcChain xmlns="http://schemas.openxmlformats.org/spreadsheetml/2006/main">
  <c r="M18" i="1"/>
  <c r="M26" s="1"/>
  <c r="M21"/>
  <c r="M25"/>
  <c r="J25"/>
  <c r="I25"/>
  <c r="J21"/>
  <c r="I21"/>
  <c r="I18"/>
  <c r="V22" i="2"/>
  <c r="V23" s="1"/>
  <c r="V18"/>
  <c r="V13"/>
  <c r="R22"/>
  <c r="R18"/>
  <c r="R13"/>
  <c r="R23"/>
  <c r="Q22"/>
  <c r="Q18"/>
  <c r="Q13"/>
  <c r="Q23"/>
  <c r="N23"/>
  <c r="M23"/>
  <c r="J13"/>
  <c r="J23"/>
  <c r="I23"/>
  <c r="K23"/>
  <c r="U22"/>
  <c r="K22"/>
  <c r="K21"/>
  <c r="K20"/>
  <c r="K19"/>
  <c r="U18"/>
  <c r="K18"/>
  <c r="K17"/>
  <c r="K16"/>
  <c r="K15"/>
  <c r="J14"/>
  <c r="K14"/>
  <c r="F14"/>
  <c r="U13"/>
  <c r="K13"/>
  <c r="K12"/>
  <c r="K11"/>
  <c r="K10"/>
  <c r="K9"/>
  <c r="K8"/>
  <c r="K19" i="1"/>
  <c r="K25"/>
  <c r="K17"/>
  <c r="J18"/>
  <c r="K22"/>
  <c r="U25"/>
  <c r="V25"/>
  <c r="U21"/>
  <c r="V21"/>
  <c r="R18"/>
  <c r="U18"/>
  <c r="V18"/>
  <c r="Q18"/>
  <c r="R21"/>
  <c r="R25"/>
  <c r="Q25"/>
  <c r="Q21"/>
  <c r="I26"/>
  <c r="J26"/>
  <c r="K24"/>
  <c r="K23"/>
  <c r="K21"/>
  <c r="K20"/>
  <c r="K18"/>
  <c r="K16"/>
  <c r="K15"/>
  <c r="K14"/>
  <c r="N26"/>
  <c r="K13"/>
  <c r="K26"/>
  <c r="Q26"/>
  <c r="R26"/>
  <c r="V26"/>
</calcChain>
</file>

<file path=xl/sharedStrings.xml><?xml version="1.0" encoding="utf-8"?>
<sst xmlns="http://schemas.openxmlformats.org/spreadsheetml/2006/main" count="187" uniqueCount="120">
  <si>
    <t>Приложение 3</t>
  </si>
  <si>
    <t>к Правилам утверждения инвестиционных</t>
  </si>
  <si>
    <t>программ (проектов) субъекта естественной</t>
  </si>
  <si>
    <t>монополии, их корректировки, а также</t>
  </si>
  <si>
    <t>Информация о плановых и фактических объемах предоставления регулируемых услуг (товаров, работ)</t>
  </si>
  <si>
    <t>отчет о прибылях и убытках</t>
  </si>
  <si>
    <t>Сумма инвестиционной программы (проекта)</t>
  </si>
  <si>
    <t>Информация о фактических условиях и размерах финансирования инвестиционной программы (проекта), тыс.тенге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</si>
  <si>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(проекта)</t>
  </si>
  <si>
    <t>Разъяснение причин отклонения достигнутых фактических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</si>
  <si>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</si>
  <si>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№ п/п</t>
  </si>
  <si>
    <t>Наименование регулируемых услуг и обслуживаемая территория</t>
  </si>
  <si>
    <t>ед.изм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</si>
  <si>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</si>
  <si>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</si>
  <si>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</si>
  <si>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</si>
  <si>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</si>
  <si>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</si>
  <si>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</si>
  <si>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 средства</t>
  </si>
  <si>
    <t>Улучшение производственных показателей, по годам раелизации в зависимости от утвержденной инвестиционнной программы (проекта)</t>
  </si>
  <si>
    <t>Снижение износа основных фондов,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</si>
  <si>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</si>
  <si>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%, по годам реализации в зависимости от утвержденной инвестиционной программы (проекта)</t>
  </si>
  <si>
    <t>количество в натуральных показателях</t>
  </si>
  <si>
    <t>факт прошлого года</t>
  </si>
  <si>
    <t>факт текущего года</t>
  </si>
  <si>
    <t>амортизация</t>
  </si>
  <si>
    <t>прибыль</t>
  </si>
  <si>
    <t>шт</t>
  </si>
  <si>
    <t>Регулятор давления Ду 200 мм</t>
  </si>
  <si>
    <t>Итого по подаче воды</t>
  </si>
  <si>
    <t>Итого по отводу стоков</t>
  </si>
  <si>
    <t>Очистка сточных вод</t>
  </si>
  <si>
    <t>Подача воды по распределительным сетям г.Щучинск</t>
  </si>
  <si>
    <t>Отвод сточных вод</t>
  </si>
  <si>
    <t>Итого по очистке сточных вод</t>
  </si>
  <si>
    <t>Всего по инвестиционной программе</t>
  </si>
  <si>
    <t xml:space="preserve">Директор ГКП на ПХВ </t>
  </si>
  <si>
    <t>"Бурабай Су Арнасы"</t>
  </si>
  <si>
    <t>Телегенова Г.П.</t>
  </si>
  <si>
    <t xml:space="preserve">Информация ГКП на ПХВ "Бурабай Су Арнасы"  при  отделе ЖКХ,ПТ и АД Бурабайского района об исполнении </t>
  </si>
  <si>
    <t>замена водопроводных колодцев  ведет к повышению качества подаваемой воды</t>
  </si>
  <si>
    <t xml:space="preserve"> </t>
  </si>
  <si>
    <t>Задвижка дм 200 мм</t>
  </si>
  <si>
    <t>Задвижка дм 300 мм</t>
  </si>
  <si>
    <t>защита систем водоснабжения от чрезмерного давления в сети</t>
  </si>
  <si>
    <t>Устройство плавного пуска 22-30кВт</t>
  </si>
  <si>
    <t>Консольный насос К100-65-200</t>
  </si>
  <si>
    <t>Погружной насос Leo XSP18-12/1</t>
  </si>
  <si>
    <t>ЦИКЛОН</t>
  </si>
  <si>
    <t>Дымосос ДН 3,5</t>
  </si>
  <si>
    <t>контроль технического состояния водопроводного хозяйства, измеряет добытую, отпущенную потребителям и подлежащую оплате воду</t>
  </si>
  <si>
    <t>прекращение подачи воды и отключения отдельных участков сети при возникновении аварий и в других необходимых случаях</t>
  </si>
  <si>
    <r>
      <t>плавный пуск электропривода, бесступенчатое регулирование скорости, работу механизма с любой требуемой скоростью, бесконтактный реверс, высокие энергетические показатели.</t>
    </r>
    <r>
      <rPr>
        <sz val="8"/>
        <color indexed="23"/>
        <rFont val="Arial"/>
        <family val="2"/>
        <charset val="204"/>
      </rPr>
      <t xml:space="preserve"> </t>
    </r>
  </si>
  <si>
    <t>уменьшение пусковых токов, снижение вероятности перегрева электродвигателей, повышение срока их службы, устранение рывков в механической части электропривода в момент запуска электродвигателей, а также предотвратить гидравлические удары в трубопроводах в момент пуска и останова насосо</t>
  </si>
  <si>
    <t>очистка выбросов от стационарных источников в атмосферу,  при работе котельной</t>
  </si>
  <si>
    <t>безопасная экологическая обстановка города.</t>
  </si>
  <si>
    <t xml:space="preserve">Ақпарат ШЖҚ МКК "Бурабай Су Арнасы бөлімі" мм "ТКШ,ЖК және АЖ" бөлімі, Бурабай ауданының атқарылуы туралы </t>
  </si>
  <si>
    <t>инвестициялық бағдарламаны (жобаны) 2016 жыл</t>
  </si>
  <si>
    <t>Ақпарат, жоспарлы және нақты көлемдері туралы реттеліп көрсетілетін қызметтерді (тауарларды, жұмыстарды)Ақпарат, жоспарлы және нақты көлемдері туралы реттеліп көрсетілетін қызметтерді (тауарларды, жұмыстарды)</t>
  </si>
  <si>
    <t>Сомасы инвестициялық бағдарламаны (жобаны)</t>
  </si>
  <si>
    <t>Туралы ақпарат қаржыландырудың нақты шарттары мен мөлшерлері инвестициялық бағдарламаның (жобаның), мың теңге</t>
  </si>
  <si>
    <t>Салыстыру туралы ақпарат орындаудың нақты көрсеткіштерін инвестициялық бағдарламаның (жобаның) көрсеткіштерінің, бекітілген инвестициялық бағдарламаға (жоба)</t>
  </si>
  <si>
    <t>Реттеліп көрсетілетін қызметтердің атауы және қызмет көрсетілетін аумақ</t>
  </si>
  <si>
    <t>Бағалау сапасы мен сенімділігін арттыру, ұсынылатын реттеліп көрсетілетін қызметтердің (тауарлардың, жұмыстардың)</t>
  </si>
  <si>
    <t>іс-шаралар атауы</t>
  </si>
  <si>
    <t>өлшем бірлігі</t>
  </si>
  <si>
    <t>заттай көрсеткіштегі саны</t>
  </si>
  <si>
    <t>жоспары</t>
  </si>
  <si>
    <t>шеңберінде қызмет ұсыну кезеңі инвестициялық бағдарламаны (жобаны)</t>
  </si>
  <si>
    <t>пайда мен зияндар туралы есеп</t>
  </si>
  <si>
    <t>ауытқу</t>
  </si>
  <si>
    <t>ауытқу себептері</t>
  </si>
  <si>
    <t>меншікті қаражат</t>
  </si>
  <si>
    <t>пайда</t>
  </si>
  <si>
    <t>қарыз қаражаты</t>
  </si>
  <si>
    <t>бюджеттік қаражат</t>
  </si>
  <si>
    <t>Өндірістік көрсеткіштерді жақсарту, байланысты іске асыру жылдары бойынша бекітілген инвестициялық бағдарламаға (жоба)</t>
  </si>
  <si>
    <t>өткен жылдың фактісі</t>
  </si>
  <si>
    <t>ағымдағы жылдың фактісі</t>
  </si>
  <si>
    <t>Суды таратушы желілер арқылы беру Щучинск қ.</t>
  </si>
  <si>
    <t>Сарқынды суларды бұру</t>
  </si>
  <si>
    <t>Сарқынды суларды тазарту</t>
  </si>
  <si>
    <t>Су өлшегіш дм 150 мм</t>
  </si>
  <si>
    <t>Қысымды реттегіш Ду 200 мм</t>
  </si>
  <si>
    <t>Ауыстыру ескі темір-бетон құдықтар жаңа полимерпесчанные су құбыры құдықтары</t>
  </si>
  <si>
    <t>Барлығы өндірушілерге су беру жөніндегі</t>
  </si>
  <si>
    <t>Жиілік түрлендіргіш 30кВт</t>
  </si>
  <si>
    <t>Құрылғы бірқалыпты іске қосу 22-30кВт</t>
  </si>
  <si>
    <t>Консольный сорғы К100-65-200</t>
  </si>
  <si>
    <t>Бойынша жиыны сарқынды суды бұру</t>
  </si>
  <si>
    <t>Өлшегіш AKRON дм 500 мм</t>
  </si>
  <si>
    <t>Инвестициялық бағдарлама бойынша барлығы</t>
  </si>
  <si>
    <t>техникалық жай-күйін бақылауды су шаруашылығы, өлшейді олжалаған, берілген және тұтынушыларға төлеуге жататын су</t>
  </si>
  <si>
    <t>су беруді тоқтатуға және ажырату жекелеген учаскелерін желі туындаған кезде апаттарды және басқа да қажетті жағдайларда</t>
  </si>
  <si>
    <t>қорғау, сумен жабдықтау жүйелерінің шамадан тыс қысымды желілерін</t>
  </si>
  <si>
    <t>ауыстыру, су құбыры құдықтарын жүргізеді сапасын арттыруға берілетін судың</t>
  </si>
  <si>
    <t>плавный, электржетектің бесступенчатое жылдамдығын реттеу, жұмыс тетігін кез-келген талап етілген жылдамдығы, контактысыз реверс, жоғары энергетикалық көрсеткіштері.</t>
  </si>
  <si>
    <t>азайту ұшыру токтарының төмендету ықтималдығын қызып электр қозғалтқыштарын көтеру, олардың қызмет ету мерзімін жою атқарылады " электр жетегінің механикалық бөлігінің кезде электр қозғалтқыштарын іске қосу, сондай-ақ болдырмау, гидравликалық соққылар құбырларда кезде сорғыларды іске қосу және тоқтатуазайту ұшыру токтарының төмендету ықтималдығын қызып электр қозғалтқыштарын көтеру, олардың қызмет ету мерзімін жою атқарылады " электр жетегінің механикалық бөлігінің кезде электр қозғалтқыштарын іске қосу, сондай-ақ болдырмау, гидравликалық соққылар құбырларда кезде сорғыларды іске қосу және тоқтату</t>
  </si>
  <si>
    <t>ауыстыру ескі энергноемкого жабдықтарды жаңа энергия үнемдейтін, тозу деңгейі, ОС</t>
  </si>
  <si>
    <t>дер кезінде сарқынды суларды бұру және пайда болу қаупін төмендету кептелістер канализациялық құдықтар</t>
  </si>
  <si>
    <t>тазалау шығарындыларын стационарлық көздерден атмосфераға, қазандықтың жұмысы кезінде</t>
  </si>
  <si>
    <t>қауіпсіз экологиялық жағдай</t>
  </si>
  <si>
    <t>есепке тазартылған сарқынды суларды, оларды одан әрі тасымалдау пруд-накопитель Балықты.</t>
  </si>
  <si>
    <t>проведения анализа информации об их исполнении</t>
  </si>
  <si>
    <t>3-қосымша
Ережеге бекітілген инвестициялық
бағдарламаларды (жобаларды) субъектінің табиғи
монополия, оларды түзету, сондай-ақ
прведения ақпаратты талдау, олардың орындалуы туралы</t>
  </si>
  <si>
    <t>ШЖҚ МКК директоры</t>
  </si>
  <si>
    <t>Азайту, негізгі қорлардың тозуы, %, байланысты іске асыру жылдары бойынша бекітілген инвестициялық бағдарламаға (жоба)</t>
  </si>
  <si>
    <t>Ысыраптарды төмендету, %, байланысты іске асыру жылдары бойынша бекітілген инвестициялық бағдарламаға (жоба)</t>
  </si>
  <si>
    <t>Апаттылықты төмендету, %, байланысты іске асыру жылдары бойынша бекітілген инвестициялық бағдарламаға (жоба)</t>
  </si>
  <si>
    <t>Наименование мероприятий</t>
  </si>
  <si>
    <t>Для учета очищенных сточных вод, для дальнейшей их транспортировки в пруд-накопитель Балыкты.</t>
  </si>
  <si>
    <t>инвестиционной программы (проекта) за 2017 год</t>
  </si>
  <si>
    <t>Регулятор давления Ду 300 мм</t>
  </si>
  <si>
    <t>Приобретение и замена старых железобетонных колодцев на новые полимерпесчанные водопроводные колодцы</t>
  </si>
  <si>
    <t>Консольный насос К100-89-160А</t>
  </si>
  <si>
    <t>Исп.ПЭО 87163679060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</si>
</sst>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23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5" fillId="0" borderId="1" xfId="0" applyFont="1" applyBorder="1"/>
    <xf numFmtId="0" fontId="4" fillId="0" borderId="1" xfId="0" applyFont="1" applyBorder="1"/>
    <xf numFmtId="0" fontId="6" fillId="0" borderId="0" xfId="0" applyFont="1"/>
    <xf numFmtId="0" fontId="6" fillId="0" borderId="0" xfId="0" applyFont="1" applyFill="1" applyBorder="1"/>
    <xf numFmtId="0" fontId="5" fillId="0" borderId="1" xfId="0" applyFont="1" applyBorder="1" applyAlignme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0" fontId="3" fillId="0" borderId="2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justify" vertical="center"/>
    </xf>
    <xf numFmtId="0" fontId="8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/>
    </xf>
    <xf numFmtId="0" fontId="13" fillId="0" borderId="0" xfId="0" applyFont="1"/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8" fillId="0" borderId="3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0" fillId="0" borderId="3" xfId="0" applyFont="1" applyBorder="1" applyAlignment="1"/>
    <xf numFmtId="0" fontId="10" fillId="0" borderId="2" xfId="0" applyFont="1" applyBorder="1" applyAlignment="1"/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view="pageBreakPreview" zoomScaleSheetLayoutView="100" workbookViewId="0">
      <selection activeCell="E34" sqref="E34"/>
    </sheetView>
  </sheetViews>
  <sheetFormatPr defaultRowHeight="15"/>
  <cols>
    <col min="1" max="1" width="5.28515625" style="1" customWidth="1"/>
    <col min="2" max="2" width="11.42578125" style="1" customWidth="1"/>
    <col min="3" max="3" width="27.5703125" style="1" customWidth="1"/>
    <col min="4" max="4" width="4.85546875" style="1" customWidth="1"/>
    <col min="5" max="6" width="5.5703125" style="1" customWidth="1"/>
    <col min="7" max="7" width="6.5703125" style="1" customWidth="1"/>
    <col min="8" max="8" width="7.42578125" style="1" customWidth="1"/>
    <col min="9" max="10" width="9.140625" style="1"/>
    <col min="11" max="11" width="6.140625" style="1" customWidth="1"/>
    <col min="12" max="12" width="7" style="1" customWidth="1"/>
    <col min="13" max="13" width="7.140625" style="1" customWidth="1"/>
    <col min="14" max="14" width="8" style="1" customWidth="1"/>
    <col min="15" max="15" width="4.140625" style="1" customWidth="1"/>
    <col min="16" max="16" width="8.5703125" style="1" customWidth="1"/>
    <col min="17" max="23" width="9.140625" style="1"/>
    <col min="24" max="24" width="8.85546875" style="1" customWidth="1"/>
    <col min="25" max="25" width="11.140625" style="1" hidden="1" customWidth="1"/>
    <col min="26" max="26" width="23.28515625" style="1" customWidth="1"/>
    <col min="27" max="16384" width="9.140625" style="1"/>
  </cols>
  <sheetData>
    <row r="1" spans="1:26">
      <c r="U1" s="2" t="s">
        <v>0</v>
      </c>
    </row>
    <row r="2" spans="1:26" ht="16.5" customHeight="1">
      <c r="Q2" s="2"/>
      <c r="R2" s="2"/>
      <c r="S2" s="2"/>
      <c r="T2" s="2"/>
      <c r="U2" s="2" t="s">
        <v>1</v>
      </c>
      <c r="V2" s="2"/>
      <c r="W2" s="2"/>
      <c r="X2" s="2"/>
    </row>
    <row r="3" spans="1:26">
      <c r="Q3" s="2"/>
      <c r="R3" s="2"/>
      <c r="S3" s="2"/>
      <c r="T3" s="2"/>
      <c r="U3" s="2" t="s">
        <v>2</v>
      </c>
      <c r="V3" s="2"/>
      <c r="W3" s="2"/>
      <c r="X3" s="2"/>
    </row>
    <row r="4" spans="1:26">
      <c r="Q4" s="2"/>
      <c r="R4" s="2"/>
      <c r="S4" s="2"/>
      <c r="T4" s="2"/>
      <c r="U4" s="2" t="s">
        <v>3</v>
      </c>
      <c r="V4" s="2"/>
      <c r="W4" s="2"/>
      <c r="X4" s="2"/>
    </row>
    <row r="5" spans="1:26">
      <c r="Q5" s="2"/>
      <c r="R5" s="2"/>
      <c r="S5" s="2"/>
      <c r="T5" s="2"/>
      <c r="U5" s="2" t="s">
        <v>107</v>
      </c>
      <c r="V5" s="2"/>
      <c r="W5" s="2"/>
      <c r="X5" s="2"/>
    </row>
    <row r="7" spans="1:26">
      <c r="E7" s="3" t="s">
        <v>43</v>
      </c>
      <c r="F7" s="3"/>
      <c r="G7" s="3"/>
      <c r="H7" s="3"/>
      <c r="I7" s="3"/>
      <c r="J7" s="3"/>
      <c r="K7" s="3"/>
      <c r="L7" s="3"/>
    </row>
    <row r="8" spans="1:26">
      <c r="E8" s="54" t="s">
        <v>115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15"/>
    </row>
    <row r="10" spans="1:26" ht="92.25" customHeight="1">
      <c r="A10" s="31" t="s">
        <v>11</v>
      </c>
      <c r="B10" s="39" t="s">
        <v>4</v>
      </c>
      <c r="C10" s="40"/>
      <c r="D10" s="40"/>
      <c r="E10" s="40"/>
      <c r="F10" s="40"/>
      <c r="G10" s="41"/>
      <c r="H10" s="55" t="s">
        <v>5</v>
      </c>
      <c r="I10" s="47" t="s">
        <v>6</v>
      </c>
      <c r="J10" s="47"/>
      <c r="K10" s="47"/>
      <c r="L10" s="47"/>
      <c r="M10" s="47" t="s">
        <v>7</v>
      </c>
      <c r="N10" s="47"/>
      <c r="O10" s="47"/>
      <c r="P10" s="47"/>
      <c r="Q10" s="47" t="s">
        <v>8</v>
      </c>
      <c r="R10" s="47"/>
      <c r="S10" s="47"/>
      <c r="T10" s="47"/>
      <c r="U10" s="47"/>
      <c r="V10" s="47"/>
      <c r="W10" s="47"/>
      <c r="X10" s="47"/>
      <c r="Y10" s="44" t="s">
        <v>9</v>
      </c>
      <c r="Z10" s="44" t="s">
        <v>10</v>
      </c>
    </row>
    <row r="11" spans="1:26" ht="90.75" customHeight="1">
      <c r="A11" s="32"/>
      <c r="B11" s="34" t="s">
        <v>12</v>
      </c>
      <c r="C11" s="36" t="s">
        <v>113</v>
      </c>
      <c r="D11" s="38" t="s">
        <v>13</v>
      </c>
      <c r="E11" s="25" t="s">
        <v>26</v>
      </c>
      <c r="F11" s="26"/>
      <c r="G11" s="27" t="s">
        <v>14</v>
      </c>
      <c r="H11" s="32"/>
      <c r="I11" s="38" t="s">
        <v>15</v>
      </c>
      <c r="J11" s="38" t="s">
        <v>16</v>
      </c>
      <c r="K11" s="55" t="s">
        <v>17</v>
      </c>
      <c r="L11" s="27" t="s">
        <v>18</v>
      </c>
      <c r="M11" s="29" t="s">
        <v>19</v>
      </c>
      <c r="N11" s="30"/>
      <c r="O11" s="27" t="s">
        <v>20</v>
      </c>
      <c r="P11" s="27" t="s">
        <v>21</v>
      </c>
      <c r="Q11" s="25" t="s">
        <v>22</v>
      </c>
      <c r="R11" s="26"/>
      <c r="S11" s="25" t="s">
        <v>23</v>
      </c>
      <c r="T11" s="26"/>
      <c r="U11" s="25" t="s">
        <v>24</v>
      </c>
      <c r="V11" s="26"/>
      <c r="W11" s="25" t="s">
        <v>25</v>
      </c>
      <c r="X11" s="26"/>
      <c r="Y11" s="45"/>
      <c r="Z11" s="45"/>
    </row>
    <row r="12" spans="1:26" ht="33.75">
      <c r="A12" s="33"/>
      <c r="B12" s="35"/>
      <c r="C12" s="37"/>
      <c r="D12" s="28"/>
      <c r="E12" s="4" t="s">
        <v>15</v>
      </c>
      <c r="F12" s="4" t="s">
        <v>16</v>
      </c>
      <c r="G12" s="28"/>
      <c r="H12" s="33"/>
      <c r="I12" s="28"/>
      <c r="J12" s="28"/>
      <c r="K12" s="56"/>
      <c r="L12" s="28"/>
      <c r="M12" s="5" t="s">
        <v>29</v>
      </c>
      <c r="N12" s="4" t="s">
        <v>30</v>
      </c>
      <c r="O12" s="28"/>
      <c r="P12" s="28"/>
      <c r="Q12" s="5" t="s">
        <v>27</v>
      </c>
      <c r="R12" s="5" t="s">
        <v>28</v>
      </c>
      <c r="S12" s="5" t="s">
        <v>27</v>
      </c>
      <c r="T12" s="5" t="s">
        <v>28</v>
      </c>
      <c r="U12" s="4" t="s">
        <v>15</v>
      </c>
      <c r="V12" s="4" t="s">
        <v>16</v>
      </c>
      <c r="W12" s="5" t="s">
        <v>27</v>
      </c>
      <c r="X12" s="5" t="s">
        <v>28</v>
      </c>
      <c r="Y12" s="46"/>
      <c r="Z12" s="46"/>
    </row>
    <row r="13" spans="1:26" ht="57.75" customHeight="1">
      <c r="A13" s="14">
        <v>1</v>
      </c>
      <c r="B13" s="51" t="s">
        <v>36</v>
      </c>
      <c r="C13" s="5" t="s">
        <v>46</v>
      </c>
      <c r="D13" s="6" t="s">
        <v>31</v>
      </c>
      <c r="E13" s="6">
        <v>10</v>
      </c>
      <c r="F13" s="6">
        <v>20</v>
      </c>
      <c r="G13" s="53">
        <v>2017</v>
      </c>
      <c r="H13" s="31">
        <v>-46945</v>
      </c>
      <c r="I13" s="6">
        <v>1113</v>
      </c>
      <c r="J13" s="6">
        <v>1120</v>
      </c>
      <c r="K13" s="6">
        <f>J13-I13</f>
        <v>7</v>
      </c>
      <c r="L13" s="6"/>
      <c r="M13" s="6">
        <v>1120</v>
      </c>
      <c r="N13" s="6" t="s">
        <v>45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8"/>
      <c r="Z13" s="17" t="s">
        <v>54</v>
      </c>
    </row>
    <row r="14" spans="1:26">
      <c r="A14" s="14">
        <v>2</v>
      </c>
      <c r="B14" s="52"/>
      <c r="C14" s="5" t="s">
        <v>47</v>
      </c>
      <c r="D14" s="6" t="s">
        <v>31</v>
      </c>
      <c r="E14" s="6">
        <v>2</v>
      </c>
      <c r="F14" s="6">
        <v>2</v>
      </c>
      <c r="G14" s="45"/>
      <c r="H14" s="32"/>
      <c r="I14" s="6">
        <v>460</v>
      </c>
      <c r="J14" s="6">
        <v>460</v>
      </c>
      <c r="K14" s="6">
        <f t="shared" ref="K14:K24" si="0">J14-I14</f>
        <v>0</v>
      </c>
      <c r="L14" s="6"/>
      <c r="M14" s="6">
        <v>460</v>
      </c>
      <c r="N14" s="6"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8"/>
      <c r="Z14" s="42" t="s">
        <v>55</v>
      </c>
    </row>
    <row r="15" spans="1:26" ht="42" customHeight="1">
      <c r="A15" s="14">
        <v>3</v>
      </c>
      <c r="B15" s="52"/>
      <c r="C15" s="4" t="s">
        <v>32</v>
      </c>
      <c r="D15" s="6" t="s">
        <v>31</v>
      </c>
      <c r="E15" s="6">
        <v>1</v>
      </c>
      <c r="F15" s="6">
        <v>1</v>
      </c>
      <c r="G15" s="45"/>
      <c r="H15" s="32"/>
      <c r="I15" s="6">
        <v>400</v>
      </c>
      <c r="J15" s="6">
        <v>400</v>
      </c>
      <c r="K15" s="6">
        <f t="shared" si="0"/>
        <v>0</v>
      </c>
      <c r="L15" s="6"/>
      <c r="M15" s="6">
        <v>400</v>
      </c>
      <c r="N15" s="6"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8"/>
      <c r="Z15" s="43"/>
    </row>
    <row r="16" spans="1:26" ht="24.75" customHeight="1">
      <c r="A16" s="14">
        <v>4</v>
      </c>
      <c r="B16" s="52"/>
      <c r="C16" s="24" t="s">
        <v>116</v>
      </c>
      <c r="D16" s="6" t="s">
        <v>31</v>
      </c>
      <c r="E16" s="6">
        <v>1</v>
      </c>
      <c r="F16" s="6">
        <v>1</v>
      </c>
      <c r="G16" s="45"/>
      <c r="H16" s="32"/>
      <c r="I16" s="6">
        <v>206.7</v>
      </c>
      <c r="J16" s="6">
        <v>279.60000000000002</v>
      </c>
      <c r="K16" s="6">
        <f t="shared" si="0"/>
        <v>72.900000000000034</v>
      </c>
      <c r="L16" s="6"/>
      <c r="M16" s="6">
        <v>279.60000000000002</v>
      </c>
      <c r="N16" s="6">
        <v>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8"/>
      <c r="Z16" s="7" t="s">
        <v>48</v>
      </c>
    </row>
    <row r="17" spans="1:26" ht="36.75" customHeight="1">
      <c r="A17" s="14">
        <v>5</v>
      </c>
      <c r="B17" s="52"/>
      <c r="C17" s="7" t="s">
        <v>117</v>
      </c>
      <c r="D17" s="6" t="s">
        <v>31</v>
      </c>
      <c r="E17" s="6">
        <v>55</v>
      </c>
      <c r="F17" s="6">
        <v>55</v>
      </c>
      <c r="G17" s="45"/>
      <c r="H17" s="32"/>
      <c r="I17" s="6">
        <v>5150.3</v>
      </c>
      <c r="J17" s="6">
        <v>5150</v>
      </c>
      <c r="K17" s="6">
        <f>J17-I17</f>
        <v>-0.3000000000001819</v>
      </c>
      <c r="L17" s="6"/>
      <c r="M17" s="6">
        <v>5150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8"/>
      <c r="Z17" s="7" t="s">
        <v>44</v>
      </c>
    </row>
    <row r="18" spans="1:26">
      <c r="A18" s="14"/>
      <c r="B18" s="6"/>
      <c r="C18" s="9" t="s">
        <v>33</v>
      </c>
      <c r="D18" s="6"/>
      <c r="E18" s="6"/>
      <c r="F18" s="6"/>
      <c r="G18" s="45"/>
      <c r="H18" s="32"/>
      <c r="I18" s="9">
        <f>SUM(I13:I17)</f>
        <v>7330</v>
      </c>
      <c r="J18" s="9">
        <f>J13+J14+J15+J16+J17</f>
        <v>7409.6</v>
      </c>
      <c r="K18" s="9">
        <f t="shared" si="0"/>
        <v>79.600000000000364</v>
      </c>
      <c r="L18" s="6"/>
      <c r="M18" s="9">
        <f>M13+M14+M15+M16+M17</f>
        <v>7409.6</v>
      </c>
      <c r="N18" s="9">
        <v>0</v>
      </c>
      <c r="O18" s="6"/>
      <c r="P18" s="6"/>
      <c r="Q18" s="9">
        <f>SUM(Q13:Q17)</f>
        <v>0</v>
      </c>
      <c r="R18" s="9">
        <f>SUM(R13:R17)</f>
        <v>0</v>
      </c>
      <c r="S18" s="9">
        <v>86.6</v>
      </c>
      <c r="T18" s="9">
        <v>88.96</v>
      </c>
      <c r="U18" s="9">
        <f>SUM(U13:U17)</f>
        <v>0</v>
      </c>
      <c r="V18" s="9">
        <f>SUM(V13:V17)</f>
        <v>0</v>
      </c>
      <c r="W18" s="9">
        <v>47</v>
      </c>
      <c r="X18" s="9">
        <v>52.2</v>
      </c>
      <c r="Y18" s="8"/>
      <c r="Z18" s="8"/>
    </row>
    <row r="19" spans="1:26" ht="36.75" customHeight="1">
      <c r="A19" s="14">
        <v>1</v>
      </c>
      <c r="B19" s="48" t="s">
        <v>37</v>
      </c>
      <c r="C19" s="4" t="s">
        <v>49</v>
      </c>
      <c r="D19" s="6" t="s">
        <v>31</v>
      </c>
      <c r="E19" s="6">
        <v>6</v>
      </c>
      <c r="F19" s="6">
        <v>6</v>
      </c>
      <c r="G19" s="45"/>
      <c r="H19" s="32"/>
      <c r="I19" s="6">
        <v>679.98</v>
      </c>
      <c r="J19" s="6">
        <v>680</v>
      </c>
      <c r="K19" s="6">
        <f>J19-I19</f>
        <v>1.999999999998181E-2</v>
      </c>
      <c r="L19" s="6"/>
      <c r="M19" s="6">
        <v>680</v>
      </c>
      <c r="N19" s="6"/>
      <c r="O19" s="6"/>
      <c r="P19" s="6"/>
      <c r="Q19" s="9"/>
      <c r="R19" s="9"/>
      <c r="S19" s="9"/>
      <c r="T19" s="9"/>
      <c r="U19" s="9"/>
      <c r="V19" s="9"/>
      <c r="W19" s="9"/>
      <c r="X19" s="9"/>
      <c r="Y19" s="8"/>
      <c r="Z19" s="18" t="s">
        <v>56</v>
      </c>
    </row>
    <row r="20" spans="1:26" ht="34.5" customHeight="1">
      <c r="A20" s="14">
        <v>2</v>
      </c>
      <c r="B20" s="49"/>
      <c r="C20" s="4" t="s">
        <v>50</v>
      </c>
      <c r="D20" s="6" t="s">
        <v>31</v>
      </c>
      <c r="E20" s="6">
        <v>2</v>
      </c>
      <c r="F20" s="6">
        <v>2</v>
      </c>
      <c r="G20" s="45"/>
      <c r="H20" s="32"/>
      <c r="I20" s="6">
        <v>770</v>
      </c>
      <c r="J20" s="6">
        <v>769</v>
      </c>
      <c r="K20" s="6">
        <f t="shared" si="0"/>
        <v>-1</v>
      </c>
      <c r="L20" s="6"/>
      <c r="M20" s="6">
        <v>769</v>
      </c>
      <c r="N20" s="6"/>
      <c r="O20" s="6"/>
      <c r="P20" s="6"/>
      <c r="Q20" s="6"/>
      <c r="R20" s="6"/>
      <c r="S20" s="6"/>
      <c r="T20" s="6" t="s">
        <v>45</v>
      </c>
      <c r="U20" s="6"/>
      <c r="V20" s="6"/>
      <c r="W20" s="6"/>
      <c r="X20" s="6"/>
      <c r="Y20" s="8"/>
      <c r="Z20" s="19" t="s">
        <v>57</v>
      </c>
    </row>
    <row r="21" spans="1:26">
      <c r="A21" s="14"/>
      <c r="B21" s="6"/>
      <c r="C21" s="23" t="s">
        <v>34</v>
      </c>
      <c r="D21" s="6"/>
      <c r="E21" s="6"/>
      <c r="F21" s="6"/>
      <c r="G21" s="45"/>
      <c r="H21" s="32"/>
      <c r="I21" s="9">
        <f>SUM(I19:I20)</f>
        <v>1449.98</v>
      </c>
      <c r="J21" s="9">
        <f>SUM(J19:J20)</f>
        <v>1449</v>
      </c>
      <c r="K21" s="9">
        <f t="shared" si="0"/>
        <v>-0.98000000000001819</v>
      </c>
      <c r="L21" s="6"/>
      <c r="M21" s="9">
        <f>SUM(M19:M20)</f>
        <v>1449</v>
      </c>
      <c r="N21" s="9">
        <v>0</v>
      </c>
      <c r="O21" s="6"/>
      <c r="P21" s="6"/>
      <c r="Q21" s="9">
        <f>SUM(Q20:Q20)</f>
        <v>0</v>
      </c>
      <c r="R21" s="9">
        <f>SUM(R20:R20)</f>
        <v>0</v>
      </c>
      <c r="S21" s="9">
        <v>97.9</v>
      </c>
      <c r="T21" s="9">
        <v>98.01</v>
      </c>
      <c r="U21" s="9">
        <f>SUM(U20:U20)</f>
        <v>0</v>
      </c>
      <c r="V21" s="9">
        <f>SUM(V20:V20)</f>
        <v>0</v>
      </c>
      <c r="W21" s="9">
        <v>87.5</v>
      </c>
      <c r="X21" s="9">
        <v>87.5</v>
      </c>
      <c r="Y21" s="8"/>
      <c r="Z21" s="8"/>
    </row>
    <row r="22" spans="1:26" ht="45.75">
      <c r="A22" s="14">
        <v>1</v>
      </c>
      <c r="B22" s="48" t="s">
        <v>35</v>
      </c>
      <c r="C22" s="4" t="s">
        <v>52</v>
      </c>
      <c r="D22" s="6" t="s">
        <v>31</v>
      </c>
      <c r="E22" s="6">
        <v>1</v>
      </c>
      <c r="F22" s="6">
        <v>1</v>
      </c>
      <c r="G22" s="45"/>
      <c r="H22" s="32"/>
      <c r="I22" s="6">
        <v>535</v>
      </c>
      <c r="J22" s="6">
        <v>535</v>
      </c>
      <c r="K22" s="6">
        <f t="shared" si="0"/>
        <v>0</v>
      </c>
      <c r="L22" s="6"/>
      <c r="M22" s="6">
        <v>535</v>
      </c>
      <c r="N22" s="9"/>
      <c r="O22" s="6"/>
      <c r="P22" s="6"/>
      <c r="Q22" s="9"/>
      <c r="R22" s="9"/>
      <c r="S22" s="9"/>
      <c r="T22" s="9"/>
      <c r="U22" s="9"/>
      <c r="V22" s="9"/>
      <c r="W22" s="9"/>
      <c r="X22" s="9"/>
      <c r="Y22" s="8"/>
      <c r="Z22" s="17" t="s">
        <v>58</v>
      </c>
    </row>
    <row r="23" spans="1:26" ht="22.5">
      <c r="A23" s="14">
        <v>2</v>
      </c>
      <c r="B23" s="49"/>
      <c r="C23" s="5" t="s">
        <v>53</v>
      </c>
      <c r="D23" s="6" t="s">
        <v>31</v>
      </c>
      <c r="E23" s="6">
        <v>1</v>
      </c>
      <c r="F23" s="6">
        <v>4</v>
      </c>
      <c r="G23" s="45"/>
      <c r="H23" s="32"/>
      <c r="I23" s="6">
        <v>175</v>
      </c>
      <c r="J23" s="6">
        <v>540.20000000000005</v>
      </c>
      <c r="K23" s="6">
        <f t="shared" si="0"/>
        <v>365.20000000000005</v>
      </c>
      <c r="L23" s="6"/>
      <c r="M23" s="6">
        <v>540.20000000000005</v>
      </c>
      <c r="N23" s="6"/>
      <c r="O23" s="6"/>
      <c r="P23" s="6"/>
      <c r="Q23" s="6"/>
      <c r="R23" s="6"/>
      <c r="S23" s="6"/>
      <c r="T23" s="6" t="s">
        <v>45</v>
      </c>
      <c r="U23" s="6"/>
      <c r="V23" s="6"/>
      <c r="W23" s="6"/>
      <c r="X23" s="6"/>
      <c r="Y23" s="8"/>
      <c r="Z23" s="22" t="s">
        <v>59</v>
      </c>
    </row>
    <row r="24" spans="1:26" ht="54.75" customHeight="1">
      <c r="A24" s="14">
        <v>3</v>
      </c>
      <c r="B24" s="50"/>
      <c r="C24" s="16" t="s">
        <v>118</v>
      </c>
      <c r="D24" s="6" t="s">
        <v>31</v>
      </c>
      <c r="E24" s="6">
        <v>2</v>
      </c>
      <c r="F24" s="6">
        <v>2</v>
      </c>
      <c r="G24" s="45"/>
      <c r="H24" s="32"/>
      <c r="I24" s="6">
        <v>755</v>
      </c>
      <c r="J24" s="6">
        <v>948</v>
      </c>
      <c r="K24" s="6">
        <f t="shared" si="0"/>
        <v>193</v>
      </c>
      <c r="L24" s="6"/>
      <c r="M24" s="6">
        <v>948</v>
      </c>
      <c r="N24" s="6">
        <v>0</v>
      </c>
      <c r="O24" s="6"/>
      <c r="P24" s="6"/>
      <c r="Q24" s="6"/>
      <c r="R24" s="6"/>
      <c r="S24" s="6"/>
      <c r="T24" s="6" t="s">
        <v>45</v>
      </c>
      <c r="U24" s="6"/>
      <c r="V24" s="6"/>
      <c r="W24" s="6"/>
      <c r="X24" s="6"/>
      <c r="Y24" s="8"/>
      <c r="Z24" s="21" t="s">
        <v>114</v>
      </c>
    </row>
    <row r="25" spans="1:26">
      <c r="A25" s="6"/>
      <c r="B25" s="6"/>
      <c r="C25" s="9" t="s">
        <v>38</v>
      </c>
      <c r="D25" s="6"/>
      <c r="E25" s="6"/>
      <c r="F25" s="6"/>
      <c r="G25" s="46"/>
      <c r="H25" s="33"/>
      <c r="I25" s="9">
        <f>SUM(I22:I24)</f>
        <v>1465</v>
      </c>
      <c r="J25" s="9">
        <f>SUM(J22:J24)</f>
        <v>2023.2</v>
      </c>
      <c r="K25" s="9">
        <f>J25-I25</f>
        <v>558.20000000000005</v>
      </c>
      <c r="L25" s="6"/>
      <c r="M25" s="9">
        <f>SUM(M22:M24)</f>
        <v>2023.2</v>
      </c>
      <c r="N25" s="9">
        <v>0</v>
      </c>
      <c r="O25" s="6"/>
      <c r="P25" s="6"/>
      <c r="Q25" s="9">
        <f t="shared" ref="Q25:V25" si="1">SUM(Q23:Q24)</f>
        <v>0</v>
      </c>
      <c r="R25" s="9">
        <f t="shared" si="1"/>
        <v>0</v>
      </c>
      <c r="S25" s="9">
        <v>93.9</v>
      </c>
      <c r="T25" s="9">
        <v>93.91</v>
      </c>
      <c r="U25" s="9">
        <f t="shared" si="1"/>
        <v>0</v>
      </c>
      <c r="V25" s="9">
        <f t="shared" si="1"/>
        <v>0</v>
      </c>
      <c r="W25" s="9">
        <v>93.8</v>
      </c>
      <c r="X25" s="9">
        <v>93.8</v>
      </c>
      <c r="Y25" s="8"/>
      <c r="Z25" s="8"/>
    </row>
    <row r="26" spans="1:26" s="3" customFormat="1" ht="27" customHeight="1">
      <c r="A26" s="13"/>
      <c r="B26" s="9"/>
      <c r="C26" s="9" t="s">
        <v>39</v>
      </c>
      <c r="D26" s="9"/>
      <c r="E26" s="9"/>
      <c r="F26" s="9"/>
      <c r="G26" s="9"/>
      <c r="H26" s="9"/>
      <c r="I26" s="9">
        <f>I18+I21+I25</f>
        <v>10244.98</v>
      </c>
      <c r="J26" s="9">
        <f>J18+J21+J25</f>
        <v>10881.800000000001</v>
      </c>
      <c r="K26" s="9">
        <f>J26-I26</f>
        <v>636.82000000000153</v>
      </c>
      <c r="L26" s="9"/>
      <c r="M26" s="9">
        <f>M18+M21+M25</f>
        <v>10881.800000000001</v>
      </c>
      <c r="N26" s="9">
        <f>N18+N21+N25</f>
        <v>0</v>
      </c>
      <c r="O26" s="9"/>
      <c r="P26" s="9"/>
      <c r="Q26" s="9">
        <f>Q25+Q21+Q18</f>
        <v>0</v>
      </c>
      <c r="R26" s="9">
        <f>R25+R21+R18</f>
        <v>0</v>
      </c>
      <c r="S26" s="9" t="s">
        <v>45</v>
      </c>
      <c r="T26" s="9" t="s">
        <v>45</v>
      </c>
      <c r="U26" s="9" t="s">
        <v>45</v>
      </c>
      <c r="V26" s="9">
        <f>V25+V21+V18</f>
        <v>0</v>
      </c>
      <c r="W26" s="9" t="s">
        <v>45</v>
      </c>
      <c r="X26" s="9" t="s">
        <v>45</v>
      </c>
      <c r="Y26" s="10"/>
      <c r="Z26" s="10"/>
    </row>
    <row r="27" spans="1:2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2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26" ht="18.75">
      <c r="B29" s="11"/>
      <c r="C29" s="12" t="s">
        <v>40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6" ht="18.75">
      <c r="B30" s="11"/>
      <c r="C30" s="12" t="s">
        <v>41</v>
      </c>
      <c r="D30" s="11"/>
      <c r="E30" s="11"/>
      <c r="F30" s="11"/>
      <c r="G30" s="11"/>
      <c r="K30" s="11"/>
      <c r="L30" s="11"/>
      <c r="M30" s="11" t="s">
        <v>42</v>
      </c>
      <c r="N30" s="11"/>
      <c r="O30" s="11"/>
      <c r="P30" s="11"/>
      <c r="Q30" s="11"/>
      <c r="R30" s="11"/>
      <c r="S30" s="11"/>
      <c r="T30" s="11"/>
      <c r="U30" s="11"/>
      <c r="V30" s="11"/>
    </row>
    <row r="31" spans="1:26" ht="18.7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6">
      <c r="A32" s="24" t="s">
        <v>119</v>
      </c>
    </row>
  </sheetData>
  <mergeCells count="31">
    <mergeCell ref="I10:L10"/>
    <mergeCell ref="E8:S8"/>
    <mergeCell ref="H10:H12"/>
    <mergeCell ref="I11:I12"/>
    <mergeCell ref="J11:J12"/>
    <mergeCell ref="K11:K12"/>
    <mergeCell ref="P11:P12"/>
    <mergeCell ref="G11:G12"/>
    <mergeCell ref="E11:F11"/>
    <mergeCell ref="Q11:R11"/>
    <mergeCell ref="B22:B24"/>
    <mergeCell ref="L11:L12"/>
    <mergeCell ref="B19:B20"/>
    <mergeCell ref="H13:H25"/>
    <mergeCell ref="B13:B17"/>
    <mergeCell ref="G13:G25"/>
    <mergeCell ref="Z14:Z15"/>
    <mergeCell ref="Y10:Y12"/>
    <mergeCell ref="M10:P10"/>
    <mergeCell ref="Z10:Z12"/>
    <mergeCell ref="Q10:X10"/>
    <mergeCell ref="A10:A12"/>
    <mergeCell ref="B11:B12"/>
    <mergeCell ref="C11:C12"/>
    <mergeCell ref="D11:D12"/>
    <mergeCell ref="B10:G10"/>
    <mergeCell ref="U11:V11"/>
    <mergeCell ref="W11:X11"/>
    <mergeCell ref="O11:O12"/>
    <mergeCell ref="M11:N11"/>
    <mergeCell ref="S11:T11"/>
  </mergeCells>
  <phoneticPr fontId="1" type="noConversion"/>
  <pageMargins left="0.7" right="0.24" top="0.2" bottom="0.2" header="0.2" footer="0.2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topLeftCell="A16" workbookViewId="0">
      <selection activeCell="G8" sqref="G8:G22"/>
    </sheetView>
  </sheetViews>
  <sheetFormatPr defaultRowHeight="15"/>
  <cols>
    <col min="1" max="1" width="5.28515625" style="1" customWidth="1"/>
    <col min="2" max="2" width="9.140625" style="1"/>
    <col min="3" max="3" width="27.5703125" style="1" customWidth="1"/>
    <col min="4" max="4" width="4.85546875" style="1" customWidth="1"/>
    <col min="5" max="5" width="7.5703125" style="1" customWidth="1"/>
    <col min="6" max="6" width="5.5703125" style="1" customWidth="1"/>
    <col min="7" max="7" width="8.85546875" style="1" customWidth="1"/>
    <col min="8" max="10" width="9.140625" style="1"/>
    <col min="11" max="11" width="6.140625" style="1" customWidth="1"/>
    <col min="12" max="12" width="8.140625" style="1" customWidth="1"/>
    <col min="13" max="13" width="7.140625" style="1" customWidth="1"/>
    <col min="14" max="14" width="8" style="1" customWidth="1"/>
    <col min="15" max="15" width="5" style="1" customWidth="1"/>
    <col min="16" max="16" width="5.85546875" style="1" customWidth="1"/>
    <col min="17" max="23" width="9.140625" style="1"/>
    <col min="24" max="24" width="8.85546875" style="1" customWidth="1"/>
    <col min="25" max="25" width="11.140625" style="1" hidden="1" customWidth="1"/>
    <col min="26" max="26" width="23.28515625" style="1" customWidth="1"/>
    <col min="27" max="16384" width="9.140625" style="1"/>
  </cols>
  <sheetData>
    <row r="1" spans="1:26" ht="92.25" customHeight="1">
      <c r="U1" s="58" t="s">
        <v>108</v>
      </c>
      <c r="V1" s="58"/>
      <c r="W1" s="58"/>
      <c r="X1" s="58"/>
    </row>
    <row r="2" spans="1:26">
      <c r="E2" s="3" t="s">
        <v>60</v>
      </c>
      <c r="F2" s="3"/>
      <c r="G2" s="3"/>
      <c r="H2" s="3"/>
      <c r="I2" s="3"/>
      <c r="J2" s="3"/>
      <c r="K2" s="3"/>
      <c r="L2" s="3"/>
    </row>
    <row r="3" spans="1:26">
      <c r="E3" s="54" t="s">
        <v>61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15"/>
    </row>
    <row r="5" spans="1:26" ht="81.75" customHeight="1">
      <c r="A5" s="31" t="s">
        <v>11</v>
      </c>
      <c r="B5" s="59" t="s">
        <v>62</v>
      </c>
      <c r="C5" s="40"/>
      <c r="D5" s="40"/>
      <c r="E5" s="40"/>
      <c r="F5" s="40"/>
      <c r="G5" s="41"/>
      <c r="H5" s="55" t="s">
        <v>73</v>
      </c>
      <c r="I5" s="27" t="s">
        <v>63</v>
      </c>
      <c r="J5" s="57"/>
      <c r="K5" s="57"/>
      <c r="L5" s="57"/>
      <c r="M5" s="27" t="s">
        <v>64</v>
      </c>
      <c r="N5" s="57"/>
      <c r="O5" s="57"/>
      <c r="P5" s="57"/>
      <c r="Q5" s="27" t="s">
        <v>65</v>
      </c>
      <c r="R5" s="27"/>
      <c r="S5" s="27"/>
      <c r="T5" s="27"/>
      <c r="U5" s="27"/>
      <c r="V5" s="27"/>
      <c r="W5" s="27"/>
      <c r="X5" s="57"/>
      <c r="Y5" s="44" t="s">
        <v>9</v>
      </c>
      <c r="Z5" s="44" t="s">
        <v>67</v>
      </c>
    </row>
    <row r="6" spans="1:26" ht="90.75" customHeight="1">
      <c r="A6" s="32"/>
      <c r="B6" s="55" t="s">
        <v>66</v>
      </c>
      <c r="C6" s="44" t="s">
        <v>68</v>
      </c>
      <c r="D6" s="38" t="s">
        <v>69</v>
      </c>
      <c r="E6" s="25" t="s">
        <v>70</v>
      </c>
      <c r="F6" s="26"/>
      <c r="G6" s="27" t="s">
        <v>72</v>
      </c>
      <c r="H6" s="32"/>
      <c r="I6" s="38" t="s">
        <v>71</v>
      </c>
      <c r="J6" s="38" t="s">
        <v>16</v>
      </c>
      <c r="K6" s="55" t="s">
        <v>74</v>
      </c>
      <c r="L6" s="27" t="s">
        <v>75</v>
      </c>
      <c r="M6" s="29" t="s">
        <v>76</v>
      </c>
      <c r="N6" s="30"/>
      <c r="O6" s="27" t="s">
        <v>78</v>
      </c>
      <c r="P6" s="27" t="s">
        <v>79</v>
      </c>
      <c r="Q6" s="25" t="s">
        <v>80</v>
      </c>
      <c r="R6" s="26"/>
      <c r="S6" s="25" t="s">
        <v>110</v>
      </c>
      <c r="T6" s="26"/>
      <c r="U6" s="25" t="s">
        <v>111</v>
      </c>
      <c r="V6" s="26"/>
      <c r="W6" s="25" t="s">
        <v>112</v>
      </c>
      <c r="X6" s="26"/>
      <c r="Y6" s="45"/>
      <c r="Z6" s="45"/>
    </row>
    <row r="7" spans="1:26" ht="33.75">
      <c r="A7" s="33"/>
      <c r="B7" s="33"/>
      <c r="C7" s="46"/>
      <c r="D7" s="28"/>
      <c r="E7" s="4" t="s">
        <v>71</v>
      </c>
      <c r="F7" s="4" t="s">
        <v>16</v>
      </c>
      <c r="G7" s="28"/>
      <c r="H7" s="33"/>
      <c r="I7" s="28"/>
      <c r="J7" s="28"/>
      <c r="K7" s="56"/>
      <c r="L7" s="28"/>
      <c r="M7" s="5" t="s">
        <v>29</v>
      </c>
      <c r="N7" s="4" t="s">
        <v>77</v>
      </c>
      <c r="O7" s="28"/>
      <c r="P7" s="28"/>
      <c r="Q7" s="5" t="s">
        <v>81</v>
      </c>
      <c r="R7" s="5" t="s">
        <v>82</v>
      </c>
      <c r="S7" s="5" t="s">
        <v>81</v>
      </c>
      <c r="T7" s="5" t="s">
        <v>82</v>
      </c>
      <c r="U7" s="4" t="s">
        <v>71</v>
      </c>
      <c r="V7" s="4" t="s">
        <v>16</v>
      </c>
      <c r="W7" s="5" t="s">
        <v>81</v>
      </c>
      <c r="X7" s="5" t="s">
        <v>82</v>
      </c>
      <c r="Y7" s="46"/>
      <c r="Z7" s="46"/>
    </row>
    <row r="8" spans="1:26" ht="48.75" customHeight="1">
      <c r="A8" s="14">
        <v>1</v>
      </c>
      <c r="B8" s="51" t="s">
        <v>83</v>
      </c>
      <c r="C8" s="7" t="s">
        <v>86</v>
      </c>
      <c r="D8" s="6" t="s">
        <v>31</v>
      </c>
      <c r="E8" s="6">
        <v>1</v>
      </c>
      <c r="F8" s="6">
        <v>1</v>
      </c>
      <c r="G8" s="53">
        <v>2016</v>
      </c>
      <c r="H8" s="31">
        <v>-46945</v>
      </c>
      <c r="I8" s="6">
        <v>180</v>
      </c>
      <c r="J8" s="6">
        <v>180</v>
      </c>
      <c r="K8" s="6">
        <f>J8-I8</f>
        <v>0</v>
      </c>
      <c r="L8" s="6"/>
      <c r="M8" s="6">
        <v>180</v>
      </c>
      <c r="N8" s="6" t="s">
        <v>45</v>
      </c>
      <c r="O8" s="6"/>
      <c r="P8" s="6"/>
      <c r="Q8" s="6"/>
      <c r="R8" s="6"/>
      <c r="S8" s="6"/>
      <c r="T8" s="6"/>
      <c r="U8" s="6"/>
      <c r="V8" s="6"/>
      <c r="W8" s="6"/>
      <c r="X8" s="6"/>
      <c r="Y8" s="8"/>
      <c r="Z8" s="17" t="s">
        <v>96</v>
      </c>
    </row>
    <row r="9" spans="1:26">
      <c r="A9" s="14">
        <v>2</v>
      </c>
      <c r="B9" s="52"/>
      <c r="C9" s="7" t="s">
        <v>46</v>
      </c>
      <c r="D9" s="6" t="s">
        <v>31</v>
      </c>
      <c r="E9" s="6">
        <v>10</v>
      </c>
      <c r="F9" s="6">
        <v>10</v>
      </c>
      <c r="G9" s="45"/>
      <c r="H9" s="32"/>
      <c r="I9" s="6">
        <v>1050</v>
      </c>
      <c r="J9" s="6">
        <v>645</v>
      </c>
      <c r="K9" s="6">
        <f t="shared" ref="K9:K21" si="0">J9-I9</f>
        <v>-405</v>
      </c>
      <c r="L9" s="6"/>
      <c r="M9" s="6">
        <v>645</v>
      </c>
      <c r="N9" s="6">
        <v>0</v>
      </c>
      <c r="O9" s="6"/>
      <c r="P9" s="6"/>
      <c r="Q9" s="6"/>
      <c r="R9" s="6"/>
      <c r="S9" s="6"/>
      <c r="T9" s="6"/>
      <c r="U9" s="6"/>
      <c r="V9" s="6"/>
      <c r="W9" s="6"/>
      <c r="X9" s="6"/>
      <c r="Y9" s="8"/>
      <c r="Z9" s="42" t="s">
        <v>97</v>
      </c>
    </row>
    <row r="10" spans="1:26" ht="42" customHeight="1">
      <c r="A10" s="14">
        <v>3</v>
      </c>
      <c r="B10" s="52"/>
      <c r="C10" s="7" t="s">
        <v>47</v>
      </c>
      <c r="D10" s="6" t="s">
        <v>31</v>
      </c>
      <c r="E10" s="6">
        <v>2</v>
      </c>
      <c r="F10" s="6">
        <v>2</v>
      </c>
      <c r="G10" s="45"/>
      <c r="H10" s="32"/>
      <c r="I10" s="6">
        <v>434</v>
      </c>
      <c r="J10" s="6">
        <v>434</v>
      </c>
      <c r="K10" s="6">
        <f t="shared" si="0"/>
        <v>0</v>
      </c>
      <c r="L10" s="6"/>
      <c r="M10" s="6">
        <v>434</v>
      </c>
      <c r="N10" s="6">
        <v>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8"/>
      <c r="Z10" s="43"/>
    </row>
    <row r="11" spans="1:26" ht="24.75" customHeight="1">
      <c r="A11" s="14">
        <v>4</v>
      </c>
      <c r="B11" s="52"/>
      <c r="C11" s="6" t="s">
        <v>87</v>
      </c>
      <c r="D11" s="6" t="s">
        <v>31</v>
      </c>
      <c r="E11" s="6">
        <v>1</v>
      </c>
      <c r="F11" s="6">
        <v>1</v>
      </c>
      <c r="G11" s="45"/>
      <c r="H11" s="32"/>
      <c r="I11" s="6">
        <v>195</v>
      </c>
      <c r="J11" s="6">
        <v>212</v>
      </c>
      <c r="K11" s="6">
        <f t="shared" si="0"/>
        <v>17</v>
      </c>
      <c r="L11" s="6"/>
      <c r="M11" s="6">
        <v>212</v>
      </c>
      <c r="N11" s="6">
        <v>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8"/>
      <c r="Z11" s="7" t="s">
        <v>98</v>
      </c>
    </row>
    <row r="12" spans="1:26" ht="36.75" customHeight="1">
      <c r="A12" s="14">
        <v>5</v>
      </c>
      <c r="B12" s="52"/>
      <c r="C12" s="7" t="s">
        <v>88</v>
      </c>
      <c r="D12" s="6" t="s">
        <v>31</v>
      </c>
      <c r="E12" s="6">
        <v>47</v>
      </c>
      <c r="F12" s="6">
        <v>47</v>
      </c>
      <c r="G12" s="45"/>
      <c r="H12" s="32"/>
      <c r="I12" s="6">
        <v>4121</v>
      </c>
      <c r="J12" s="6">
        <v>4820</v>
      </c>
      <c r="K12" s="6">
        <f>J12-I12</f>
        <v>699</v>
      </c>
      <c r="L12" s="6"/>
      <c r="M12" s="6">
        <v>4820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8"/>
      <c r="Z12" s="7" t="s">
        <v>99</v>
      </c>
    </row>
    <row r="13" spans="1:26">
      <c r="A13" s="14"/>
      <c r="B13" s="6"/>
      <c r="C13" s="9" t="s">
        <v>89</v>
      </c>
      <c r="D13" s="6"/>
      <c r="E13" s="6"/>
      <c r="F13" s="6"/>
      <c r="G13" s="45"/>
      <c r="H13" s="32"/>
      <c r="I13" s="9">
        <v>5980</v>
      </c>
      <c r="J13" s="9">
        <f>J8+J9+J10+J11+J12</f>
        <v>6291</v>
      </c>
      <c r="K13" s="9">
        <f t="shared" si="0"/>
        <v>311</v>
      </c>
      <c r="L13" s="6"/>
      <c r="M13" s="9">
        <v>6291</v>
      </c>
      <c r="N13" s="9">
        <v>0</v>
      </c>
      <c r="O13" s="6"/>
      <c r="P13" s="6"/>
      <c r="Q13" s="9">
        <f>SUM(Q8:Q12)</f>
        <v>0</v>
      </c>
      <c r="R13" s="9">
        <f>SUM(R8:R12)</f>
        <v>0</v>
      </c>
      <c r="S13" s="9">
        <v>86.6</v>
      </c>
      <c r="T13" s="9">
        <v>88.96</v>
      </c>
      <c r="U13" s="9">
        <f>SUM(U8:U12)</f>
        <v>0</v>
      </c>
      <c r="V13" s="9">
        <f>SUM(V8:V12)</f>
        <v>0</v>
      </c>
      <c r="W13" s="9">
        <v>47</v>
      </c>
      <c r="X13" s="9">
        <v>52.2</v>
      </c>
      <c r="Y13" s="8"/>
      <c r="Z13" s="8"/>
    </row>
    <row r="14" spans="1:26" ht="78.75">
      <c r="A14" s="14">
        <v>1</v>
      </c>
      <c r="B14" s="48" t="s">
        <v>84</v>
      </c>
      <c r="C14" s="4" t="s">
        <v>90</v>
      </c>
      <c r="D14" s="6" t="s">
        <v>31</v>
      </c>
      <c r="E14" s="6">
        <v>3</v>
      </c>
      <c r="F14" s="6">
        <f>1+2</f>
        <v>3</v>
      </c>
      <c r="G14" s="45"/>
      <c r="H14" s="32"/>
      <c r="I14" s="6">
        <v>420</v>
      </c>
      <c r="J14" s="6">
        <f>132+646</f>
        <v>778</v>
      </c>
      <c r="K14" s="6">
        <f>J14-I14</f>
        <v>358</v>
      </c>
      <c r="L14" s="6"/>
      <c r="M14" s="6">
        <v>778</v>
      </c>
      <c r="N14" s="6"/>
      <c r="O14" s="6"/>
      <c r="P14" s="6"/>
      <c r="Q14" s="9"/>
      <c r="R14" s="9"/>
      <c r="S14" s="9"/>
      <c r="T14" s="9"/>
      <c r="U14" s="9"/>
      <c r="V14" s="9"/>
      <c r="W14" s="9"/>
      <c r="X14" s="9"/>
      <c r="Y14" s="8"/>
      <c r="Z14" s="18" t="s">
        <v>100</v>
      </c>
    </row>
    <row r="15" spans="1:26" ht="66" customHeight="1">
      <c r="A15" s="14">
        <v>2</v>
      </c>
      <c r="B15" s="49"/>
      <c r="C15" s="4" t="s">
        <v>91</v>
      </c>
      <c r="D15" s="6" t="s">
        <v>31</v>
      </c>
      <c r="E15" s="6">
        <v>5</v>
      </c>
      <c r="F15" s="6">
        <v>5</v>
      </c>
      <c r="G15" s="45"/>
      <c r="H15" s="32"/>
      <c r="I15" s="6">
        <v>500</v>
      </c>
      <c r="J15" s="6">
        <v>505</v>
      </c>
      <c r="K15" s="6">
        <f t="shared" si="0"/>
        <v>5</v>
      </c>
      <c r="L15" s="6"/>
      <c r="M15" s="6">
        <v>505</v>
      </c>
      <c r="N15" s="6"/>
      <c r="O15" s="6"/>
      <c r="P15" s="6"/>
      <c r="Q15" s="6"/>
      <c r="R15" s="6"/>
      <c r="S15" s="6"/>
      <c r="T15" s="6" t="s">
        <v>45</v>
      </c>
      <c r="U15" s="6"/>
      <c r="V15" s="6"/>
      <c r="W15" s="6"/>
      <c r="X15" s="6"/>
      <c r="Y15" s="8"/>
      <c r="Z15" s="19" t="s">
        <v>101</v>
      </c>
    </row>
    <row r="16" spans="1:26" ht="34.5">
      <c r="A16" s="14">
        <v>3</v>
      </c>
      <c r="B16" s="49"/>
      <c r="C16" s="4" t="s">
        <v>92</v>
      </c>
      <c r="D16" s="6" t="s">
        <v>31</v>
      </c>
      <c r="E16" s="6">
        <v>1</v>
      </c>
      <c r="F16" s="6">
        <v>1</v>
      </c>
      <c r="G16" s="45"/>
      <c r="H16" s="32"/>
      <c r="I16" s="6">
        <v>364</v>
      </c>
      <c r="J16" s="6">
        <v>329</v>
      </c>
      <c r="K16" s="6">
        <f t="shared" si="0"/>
        <v>-35</v>
      </c>
      <c r="L16" s="6"/>
      <c r="M16" s="6">
        <v>329</v>
      </c>
      <c r="N16" s="6">
        <v>0</v>
      </c>
      <c r="O16" s="6"/>
      <c r="P16" s="6"/>
      <c r="Q16" s="6"/>
      <c r="R16" s="6"/>
      <c r="S16" s="6"/>
      <c r="T16" s="6" t="s">
        <v>45</v>
      </c>
      <c r="U16" s="6"/>
      <c r="V16" s="6"/>
      <c r="W16" s="6"/>
      <c r="X16" s="6"/>
      <c r="Y16" s="8"/>
      <c r="Z16" s="7" t="s">
        <v>102</v>
      </c>
    </row>
    <row r="17" spans="1:26" ht="45.75">
      <c r="A17" s="14">
        <v>4</v>
      </c>
      <c r="B17" s="50"/>
      <c r="C17" s="4" t="s">
        <v>51</v>
      </c>
      <c r="D17" s="6" t="s">
        <v>31</v>
      </c>
      <c r="E17" s="6">
        <v>1</v>
      </c>
      <c r="F17" s="6">
        <v>1</v>
      </c>
      <c r="G17" s="45"/>
      <c r="H17" s="32"/>
      <c r="I17" s="6">
        <v>51</v>
      </c>
      <c r="J17" s="6">
        <v>78</v>
      </c>
      <c r="K17" s="6">
        <f t="shared" si="0"/>
        <v>27</v>
      </c>
      <c r="L17" s="6"/>
      <c r="M17" s="6">
        <v>78</v>
      </c>
      <c r="N17" s="6"/>
      <c r="O17" s="6"/>
      <c r="P17" s="6"/>
      <c r="Q17" s="6"/>
      <c r="R17" s="6"/>
      <c r="S17" s="6"/>
      <c r="T17" s="6" t="s">
        <v>45</v>
      </c>
      <c r="U17" s="6"/>
      <c r="V17" s="6"/>
      <c r="W17" s="6"/>
      <c r="X17" s="6"/>
      <c r="Y17" s="8"/>
      <c r="Z17" s="20" t="s">
        <v>103</v>
      </c>
    </row>
    <row r="18" spans="1:26">
      <c r="A18" s="14"/>
      <c r="B18" s="6"/>
      <c r="C18" s="9" t="s">
        <v>93</v>
      </c>
      <c r="D18" s="6"/>
      <c r="E18" s="6"/>
      <c r="F18" s="6"/>
      <c r="G18" s="45"/>
      <c r="H18" s="32"/>
      <c r="I18" s="9">
        <v>1335</v>
      </c>
      <c r="J18" s="9">
        <v>1690</v>
      </c>
      <c r="K18" s="9">
        <f t="shared" si="0"/>
        <v>355</v>
      </c>
      <c r="L18" s="6"/>
      <c r="M18" s="9">
        <v>1690</v>
      </c>
      <c r="N18" s="9">
        <v>0</v>
      </c>
      <c r="O18" s="6"/>
      <c r="P18" s="6"/>
      <c r="Q18" s="9">
        <f t="shared" ref="Q18:V18" si="1">SUM(Q15:Q17)</f>
        <v>0</v>
      </c>
      <c r="R18" s="9">
        <f t="shared" si="1"/>
        <v>0</v>
      </c>
      <c r="S18" s="9">
        <v>97.9</v>
      </c>
      <c r="T18" s="9">
        <v>98.01</v>
      </c>
      <c r="U18" s="9">
        <f t="shared" si="1"/>
        <v>0</v>
      </c>
      <c r="V18" s="9">
        <f t="shared" si="1"/>
        <v>0</v>
      </c>
      <c r="W18" s="9">
        <v>87.5</v>
      </c>
      <c r="X18" s="9">
        <v>87.5</v>
      </c>
      <c r="Y18" s="8"/>
      <c r="Z18" s="8"/>
    </row>
    <row r="19" spans="1:26" ht="45.75">
      <c r="A19" s="14">
        <v>1</v>
      </c>
      <c r="B19" s="48" t="s">
        <v>85</v>
      </c>
      <c r="C19" s="4" t="s">
        <v>52</v>
      </c>
      <c r="D19" s="6" t="s">
        <v>31</v>
      </c>
      <c r="E19" s="6">
        <v>1</v>
      </c>
      <c r="F19" s="6">
        <v>1</v>
      </c>
      <c r="G19" s="45"/>
      <c r="H19" s="32"/>
      <c r="I19" s="6">
        <v>505</v>
      </c>
      <c r="J19" s="6">
        <v>329</v>
      </c>
      <c r="K19" s="6">
        <f t="shared" si="0"/>
        <v>-176</v>
      </c>
      <c r="L19" s="6"/>
      <c r="M19" s="6">
        <v>329</v>
      </c>
      <c r="N19" s="9"/>
      <c r="O19" s="6"/>
      <c r="P19" s="6"/>
      <c r="Q19" s="9"/>
      <c r="R19" s="9"/>
      <c r="S19" s="9"/>
      <c r="T19" s="9"/>
      <c r="U19" s="9"/>
      <c r="V19" s="9"/>
      <c r="W19" s="9"/>
      <c r="X19" s="9"/>
      <c r="Y19" s="8"/>
      <c r="Z19" s="17" t="s">
        <v>104</v>
      </c>
    </row>
    <row r="20" spans="1:26">
      <c r="A20" s="14">
        <v>2</v>
      </c>
      <c r="B20" s="49"/>
      <c r="C20" s="5" t="s">
        <v>53</v>
      </c>
      <c r="D20" s="6" t="s">
        <v>31</v>
      </c>
      <c r="E20" s="6">
        <v>1</v>
      </c>
      <c r="F20" s="6">
        <v>1</v>
      </c>
      <c r="G20" s="45"/>
      <c r="H20" s="32"/>
      <c r="I20" s="6">
        <v>110</v>
      </c>
      <c r="J20" s="6">
        <v>150</v>
      </c>
      <c r="K20" s="6">
        <f t="shared" si="0"/>
        <v>40</v>
      </c>
      <c r="L20" s="6"/>
      <c r="M20" s="6">
        <v>150</v>
      </c>
      <c r="N20" s="6"/>
      <c r="O20" s="6"/>
      <c r="P20" s="6"/>
      <c r="Q20" s="6"/>
      <c r="R20" s="6"/>
      <c r="S20" s="6"/>
      <c r="T20" s="6" t="s">
        <v>45</v>
      </c>
      <c r="U20" s="6"/>
      <c r="V20" s="6"/>
      <c r="W20" s="6"/>
      <c r="X20" s="6"/>
      <c r="Y20" s="8"/>
      <c r="Z20" s="22" t="s">
        <v>105</v>
      </c>
    </row>
    <row r="21" spans="1:26" ht="54.75" customHeight="1">
      <c r="A21" s="14">
        <v>3</v>
      </c>
      <c r="B21" s="50"/>
      <c r="C21" s="16" t="s">
        <v>94</v>
      </c>
      <c r="D21" s="6" t="s">
        <v>31</v>
      </c>
      <c r="E21" s="6">
        <v>3</v>
      </c>
      <c r="F21" s="6">
        <v>3</v>
      </c>
      <c r="G21" s="45"/>
      <c r="H21" s="32"/>
      <c r="I21" s="6">
        <v>735</v>
      </c>
      <c r="J21" s="6">
        <v>838</v>
      </c>
      <c r="K21" s="6">
        <f t="shared" si="0"/>
        <v>103</v>
      </c>
      <c r="L21" s="6"/>
      <c r="M21" s="6">
        <v>838</v>
      </c>
      <c r="N21" s="6">
        <v>0</v>
      </c>
      <c r="O21" s="6"/>
      <c r="P21" s="6"/>
      <c r="Q21" s="6"/>
      <c r="R21" s="6"/>
      <c r="S21" s="6"/>
      <c r="T21" s="6" t="s">
        <v>45</v>
      </c>
      <c r="U21" s="6"/>
      <c r="V21" s="6"/>
      <c r="W21" s="6"/>
      <c r="X21" s="6"/>
      <c r="Y21" s="8"/>
      <c r="Z21" s="21" t="s">
        <v>106</v>
      </c>
    </row>
    <row r="22" spans="1:26">
      <c r="A22" s="6"/>
      <c r="B22" s="6"/>
      <c r="C22" s="9" t="s">
        <v>38</v>
      </c>
      <c r="D22" s="6"/>
      <c r="E22" s="6"/>
      <c r="F22" s="6"/>
      <c r="G22" s="46"/>
      <c r="H22" s="33"/>
      <c r="I22" s="9">
        <v>1350</v>
      </c>
      <c r="J22" s="9">
        <v>1317</v>
      </c>
      <c r="K22" s="9">
        <f>J22-I22</f>
        <v>-33</v>
      </c>
      <c r="L22" s="6"/>
      <c r="M22" s="9">
        <v>1317</v>
      </c>
      <c r="N22" s="9">
        <v>0</v>
      </c>
      <c r="O22" s="6"/>
      <c r="P22" s="6"/>
      <c r="Q22" s="9">
        <f t="shared" ref="Q22:V22" si="2">SUM(Q20:Q21)</f>
        <v>0</v>
      </c>
      <c r="R22" s="9">
        <f t="shared" si="2"/>
        <v>0</v>
      </c>
      <c r="S22" s="9">
        <v>93.9</v>
      </c>
      <c r="T22" s="9">
        <v>93.91</v>
      </c>
      <c r="U22" s="9">
        <f t="shared" si="2"/>
        <v>0</v>
      </c>
      <c r="V22" s="9">
        <f t="shared" si="2"/>
        <v>0</v>
      </c>
      <c r="W22" s="9">
        <v>93.8</v>
      </c>
      <c r="X22" s="9">
        <v>93.8</v>
      </c>
      <c r="Y22" s="8"/>
      <c r="Z22" s="8"/>
    </row>
    <row r="23" spans="1:26" s="3" customFormat="1" ht="27" customHeight="1">
      <c r="A23" s="13"/>
      <c r="B23" s="9"/>
      <c r="C23" s="9" t="s">
        <v>95</v>
      </c>
      <c r="D23" s="9"/>
      <c r="E23" s="9"/>
      <c r="F23" s="9"/>
      <c r="G23" s="9"/>
      <c r="H23" s="9"/>
      <c r="I23" s="9">
        <f>I13+I18+I22</f>
        <v>8665</v>
      </c>
      <c r="J23" s="9">
        <f>J13+J18+J22</f>
        <v>9298</v>
      </c>
      <c r="K23" s="9">
        <f>J23-I23</f>
        <v>633</v>
      </c>
      <c r="L23" s="9"/>
      <c r="M23" s="9">
        <f>M13+M18+M22</f>
        <v>9298</v>
      </c>
      <c r="N23" s="9">
        <f>N13+N18+N22</f>
        <v>0</v>
      </c>
      <c r="O23" s="9"/>
      <c r="P23" s="9"/>
      <c r="Q23" s="9">
        <f>Q22+Q18+Q13</f>
        <v>0</v>
      </c>
      <c r="R23" s="9">
        <f>R22+R18+R13</f>
        <v>0</v>
      </c>
      <c r="S23" s="9" t="s">
        <v>45</v>
      </c>
      <c r="T23" s="9" t="s">
        <v>45</v>
      </c>
      <c r="U23" s="9" t="s">
        <v>45</v>
      </c>
      <c r="V23" s="9">
        <f>V22+V18+V13</f>
        <v>0</v>
      </c>
      <c r="W23" s="9" t="s">
        <v>45</v>
      </c>
      <c r="X23" s="9" t="s">
        <v>45</v>
      </c>
      <c r="Y23" s="10"/>
      <c r="Z23" s="10"/>
    </row>
    <row r="24" spans="1:2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2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26" ht="18.75">
      <c r="B26" s="11"/>
      <c r="C26" s="12" t="s">
        <v>109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6" ht="18.75">
      <c r="B27" s="11"/>
      <c r="C27" s="12" t="s">
        <v>41</v>
      </c>
      <c r="D27" s="11"/>
      <c r="E27" s="11"/>
      <c r="F27" s="11"/>
      <c r="G27" s="11"/>
      <c r="K27" s="11"/>
      <c r="L27" s="11"/>
      <c r="M27" s="11" t="s">
        <v>42</v>
      </c>
      <c r="N27" s="11"/>
      <c r="O27" s="11"/>
      <c r="P27" s="11"/>
      <c r="Q27" s="11"/>
      <c r="R27" s="11"/>
      <c r="S27" s="11"/>
      <c r="T27" s="11"/>
      <c r="U27" s="11"/>
      <c r="V27" s="11"/>
    </row>
    <row r="28" spans="1:26" ht="18.7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</sheetData>
  <mergeCells count="32">
    <mergeCell ref="H5:H7"/>
    <mergeCell ref="I5:L5"/>
    <mergeCell ref="L6:L7"/>
    <mergeCell ref="I6:I7"/>
    <mergeCell ref="A5:A7"/>
    <mergeCell ref="B5:G5"/>
    <mergeCell ref="B6:B7"/>
    <mergeCell ref="C6:C7"/>
    <mergeCell ref="E6:F6"/>
    <mergeCell ref="G6:G7"/>
    <mergeCell ref="B19:B21"/>
    <mergeCell ref="U1:X1"/>
    <mergeCell ref="W6:X6"/>
    <mergeCell ref="B8:B12"/>
    <mergeCell ref="G8:G22"/>
    <mergeCell ref="H8:H22"/>
    <mergeCell ref="B14:B17"/>
    <mergeCell ref="D6:D7"/>
    <mergeCell ref="J6:J7"/>
    <mergeCell ref="K6:K7"/>
    <mergeCell ref="E3:S3"/>
    <mergeCell ref="Q5:X5"/>
    <mergeCell ref="S6:T6"/>
    <mergeCell ref="U6:V6"/>
    <mergeCell ref="P6:P7"/>
    <mergeCell ref="Q6:R6"/>
    <mergeCell ref="Z9:Z10"/>
    <mergeCell ref="Z5:Z7"/>
    <mergeCell ref="Y5:Y7"/>
    <mergeCell ref="O6:O7"/>
    <mergeCell ref="M5:P5"/>
    <mergeCell ref="M6:N6"/>
  </mergeCells>
  <phoneticPr fontId="1" type="noConversion"/>
  <pageMargins left="0.7" right="0.24" top="0.2" bottom="0.2" header="0.2" footer="0.2"/>
  <pageSetup paperSize="9" scale="5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каз.язык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2017-12-11T05:43:20Z</cp:lastPrinted>
  <dcterms:created xsi:type="dcterms:W3CDTF">2016-05-15T08:15:07Z</dcterms:created>
  <dcterms:modified xsi:type="dcterms:W3CDTF">2017-12-11T09:17:51Z</dcterms:modified>
</cp:coreProperties>
</file>